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istruzioni" sheetId="11" r:id="rId1"/>
    <sheet name="profilo" sheetId="9" r:id="rId2"/>
  </sheets>
  <definedNames>
    <definedName name="dist12" localSheetId="1">profilo!$O$4</definedName>
    <definedName name="offset" localSheetId="1">profilo!$G$29</definedName>
  </definedNames>
  <calcPr calcId="145621"/>
</workbook>
</file>

<file path=xl/calcChain.xml><?xml version="1.0" encoding="utf-8"?>
<calcChain xmlns="http://schemas.openxmlformats.org/spreadsheetml/2006/main">
  <c r="O59" i="9" l="1"/>
  <c r="K59" i="9"/>
  <c r="J59" i="9"/>
  <c r="N59" i="9"/>
  <c r="I59" i="9"/>
  <c r="H59" i="9"/>
  <c r="G59" i="9"/>
  <c r="F59" i="9"/>
  <c r="E59" i="9"/>
  <c r="D59" i="9"/>
  <c r="S4" i="9" l="1"/>
  <c r="S5" i="9" s="1"/>
  <c r="Q4" i="9"/>
  <c r="Q5" i="9" s="1"/>
  <c r="O4" i="9"/>
  <c r="R4" i="9" s="1"/>
  <c r="R5" i="9" s="1"/>
  <c r="P4" i="9"/>
  <c r="U4" i="9"/>
  <c r="V13" i="9" l="1"/>
  <c r="K57" i="9" s="1"/>
  <c r="W13" i="9"/>
  <c r="O58" i="9" s="1"/>
  <c r="V12" i="9"/>
  <c r="J57" i="9" s="1"/>
  <c r="W12" i="9"/>
  <c r="K58" i="9" s="1"/>
  <c r="V11" i="9"/>
  <c r="N57" i="9" s="1"/>
  <c r="W11" i="9"/>
  <c r="J58" i="9" s="1"/>
  <c r="V10" i="9"/>
  <c r="I57" i="9" s="1"/>
  <c r="W10" i="9"/>
  <c r="N58" i="9" s="1"/>
  <c r="V9" i="9"/>
  <c r="H57" i="9" s="1"/>
  <c r="W9" i="9"/>
  <c r="I58" i="9" s="1"/>
  <c r="V8" i="9"/>
  <c r="G57" i="9" s="1"/>
  <c r="W8" i="9"/>
  <c r="H58" i="9" s="1"/>
  <c r="T4" i="9"/>
  <c r="V7" i="9"/>
  <c r="F57" i="9" s="1"/>
  <c r="W7" i="9"/>
  <c r="G58" i="9" s="1"/>
  <c r="V6" i="9"/>
  <c r="E57" i="9" s="1"/>
  <c r="W6" i="9"/>
  <c r="F58" i="9" s="1"/>
  <c r="V5" i="9"/>
  <c r="D57" i="9" s="1"/>
  <c r="W5" i="9"/>
  <c r="E58" i="9" s="1"/>
  <c r="J5" i="9"/>
  <c r="N5" i="9"/>
  <c r="V4" i="9"/>
  <c r="W4" i="9"/>
  <c r="D58" i="9" s="1"/>
  <c r="N4" i="9"/>
</calcChain>
</file>

<file path=xl/sharedStrings.xml><?xml version="1.0" encoding="utf-8"?>
<sst xmlns="http://schemas.openxmlformats.org/spreadsheetml/2006/main" count="63" uniqueCount="57">
  <si>
    <t>min rilievo</t>
  </si>
  <si>
    <t>max rilievo</t>
  </si>
  <si>
    <t>ciglio fosso</t>
  </si>
  <si>
    <t>asse fosso</t>
  </si>
  <si>
    <t>distanza riga 1 e 2</t>
  </si>
  <si>
    <t>fondo
riga 1</t>
  </si>
  <si>
    <t>fondo
riga 2</t>
  </si>
  <si>
    <t>top
linee quote</t>
  </si>
  <si>
    <t>punto</t>
  </si>
  <si>
    <t>quote di progetto
(m)</t>
  </si>
  <si>
    <t>progr.</t>
  </si>
  <si>
    <t>ciglio strada</t>
  </si>
  <si>
    <t>pista ciclabile</t>
  </si>
  <si>
    <t>asse tubo</t>
  </si>
  <si>
    <t>progressive
rilievo
(m)</t>
  </si>
  <si>
    <t>quote
rilevate
(m)</t>
  </si>
  <si>
    <t>carreggiata</t>
  </si>
  <si>
    <t>cordonata</t>
  </si>
  <si>
    <t>piede scarpata</t>
  </si>
  <si>
    <t>piazzale</t>
  </si>
  <si>
    <t>spigolo fabbricato</t>
  </si>
  <si>
    <t>SEZIONE C-C'</t>
  </si>
  <si>
    <t>progressive
di progetto
(m)</t>
  </si>
  <si>
    <r>
      <t xml:space="preserve">descrizione del punto
</t>
    </r>
    <r>
      <rPr>
        <sz val="11"/>
        <color rgb="FFFF0000"/>
        <rFont val="Calibri"/>
        <family val="2"/>
        <scheme val="minor"/>
      </rPr>
      <t xml:space="preserve">(stato di </t>
    </r>
    <r>
      <rPr>
        <i/>
        <sz val="11"/>
        <color rgb="FFFF0000"/>
        <rFont val="Calibri"/>
        <family val="2"/>
        <scheme val="minor"/>
      </rPr>
      <t>progetto)</t>
    </r>
  </si>
  <si>
    <r>
      <t xml:space="preserve">descrizione del punto
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stato di fatto)</t>
    </r>
  </si>
  <si>
    <t>max scala asse 1</t>
  </si>
  <si>
    <t>max scala asse 2</t>
  </si>
  <si>
    <t>parziali</t>
  </si>
  <si>
    <t>quote
(rilievo)</t>
  </si>
  <si>
    <r>
      <t xml:space="preserve">etichette alla base
</t>
    </r>
    <r>
      <rPr>
        <i/>
        <sz val="11"/>
        <color theme="1"/>
        <rFont val="Calibri"/>
        <family val="2"/>
        <scheme val="minor"/>
      </rPr>
      <t>(in asse 2)</t>
    </r>
  </si>
  <si>
    <t>PARZIALI</t>
  </si>
  <si>
    <t>PROGRESSIVE</t>
  </si>
  <si>
    <t>QUOTE</t>
  </si>
  <si>
    <t>valore che regola la posizione della riga valori "PARZIALI" più alta</t>
  </si>
  <si>
    <t>valore che regola la distanza tra le 3 righe "PARZIALI" "PROGRESS." "QUOTE" in basso</t>
  </si>
  <si>
    <t>valore enorme per appiattire i dislivelli in una sola riga</t>
  </si>
  <si>
    <t>valore per regolare la parte del grafico sopra la riga di max altezza</t>
  </si>
  <si>
    <t>fondo
riga 3</t>
  </si>
  <si>
    <t>da regolare a mano: SOLO NUMERI IN CASELLE VERDI</t>
  </si>
  <si>
    <t>ciglio proprietà</t>
  </si>
  <si>
    <t>vicino casa</t>
  </si>
  <si>
    <t>inserire i dati X/Y nelle colonne in alto a sx</t>
  </si>
  <si>
    <t>rev. 7/9/21</t>
  </si>
  <si>
    <t>istruzioni del foglio excel per tracciare profili longitudinali</t>
  </si>
  <si>
    <t>NB: max 20 punti x/y</t>
  </si>
  <si>
    <t>regolare valori"top quote" - "distanza righe" e "fondo scala asse 1" nelle caselle in verde</t>
  </si>
  <si>
    <t>seleziona asse nero di misura e regola "candele" in modo che siano abbastanza "profonde" in basso</t>
  </si>
  <si>
    <r>
      <rPr>
        <i/>
        <u/>
        <sz val="11"/>
        <color theme="1"/>
        <rFont val="Calibri"/>
        <family val="2"/>
        <scheme val="minor"/>
      </rPr>
      <t>per modificare "candele" = barre di errore</t>
    </r>
    <r>
      <rPr>
        <i/>
        <sz val="11"/>
        <color theme="1"/>
        <rFont val="Calibri"/>
        <family val="2"/>
        <scheme val="minor"/>
      </rPr>
      <t>: SelezionaGrafico - Progettazione - BarreDiErrore - seleziona serie - altre opzioni - fisso (inserire valore conveniente)</t>
    </r>
  </si>
  <si>
    <t>regola scale, poi allinea le label valori "a mano"</t>
  </si>
  <si>
    <t>sposta il quadrato bianco sulla barte inferiore del grafico per coprire i segmenti eccedenti delle "candele"</t>
  </si>
  <si>
    <t>per inserire label di commento: Inserisci (guarda a dx) CasellaDiTesto</t>
  </si>
  <si>
    <t>per esportare: seleziona grafico - salva come pdf - poi ritaglialo</t>
  </si>
  <si>
    <t>min MAX asse x</t>
  </si>
  <si>
    <t>distanza tra riga 2 e 3</t>
  </si>
  <si>
    <t>distanza tra riga 3 e 4</t>
  </si>
  <si>
    <t>demo</t>
  </si>
  <si>
    <t>righe orizzontali che dovrebbero ricadere ENTRO all'area del grafico, ma DEVONO essere spaziate esattamente tra le RIGHE VERTICALI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</si>
</sst>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" borderId="1" xfId="0" applyFill="1" applyBorder="1"/>
    <xf numFmtId="2" fontId="0" fillId="3" borderId="1" xfId="0" applyNumberFormat="1" applyFill="1" applyBorder="1"/>
    <xf numFmtId="0" fontId="0" fillId="4" borderId="0" xfId="0" applyFill="1"/>
    <xf numFmtId="0" fontId="0" fillId="4" borderId="0" xfId="0" applyFill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1" xfId="0" applyFill="1" applyBorder="1"/>
    <xf numFmtId="0" fontId="0" fillId="4" borderId="7" xfId="0" applyFill="1" applyBorder="1"/>
    <xf numFmtId="0" fontId="0" fillId="4" borderId="0" xfId="0" applyFill="1" applyBorder="1"/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/>
    <xf numFmtId="0" fontId="1" fillId="0" borderId="0" xfId="0" applyFont="1"/>
    <xf numFmtId="0" fontId="0" fillId="0" borderId="0" xfId="0" applyFill="1"/>
    <xf numFmtId="0" fontId="0" fillId="0" borderId="0" xfId="0" applyFill="1" applyAlignment="1">
      <alignment horizontal="left"/>
    </xf>
    <xf numFmtId="0" fontId="1" fillId="2" borderId="0" xfId="0" applyFont="1" applyFill="1"/>
    <xf numFmtId="2" fontId="4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2" fontId="0" fillId="6" borderId="1" xfId="0" applyNumberFormat="1" applyFill="1" applyBorder="1"/>
    <xf numFmtId="0" fontId="0" fillId="6" borderId="1" xfId="0" applyFill="1" applyBorder="1"/>
    <xf numFmtId="2" fontId="0" fillId="0" borderId="0" xfId="0" applyNumberFormat="1"/>
    <xf numFmtId="0" fontId="0" fillId="0" borderId="0" xfId="0"/>
    <xf numFmtId="0" fontId="8" fillId="0" borderId="0" xfId="0" applyFont="1"/>
    <xf numFmtId="2" fontId="8" fillId="0" borderId="0" xfId="0" applyNumberFormat="1" applyFont="1"/>
    <xf numFmtId="0" fontId="9" fillId="4" borderId="0" xfId="0" applyFont="1" applyFill="1" applyAlignment="1">
      <alignment vertical="center"/>
    </xf>
    <xf numFmtId="164" fontId="0" fillId="5" borderId="1" xfId="0" applyNumberFormat="1" applyFill="1" applyBorder="1" applyAlignment="1">
      <alignment horizontal="center"/>
    </xf>
    <xf numFmtId="0" fontId="0" fillId="5" borderId="8" xfId="0" applyFill="1" applyBorder="1"/>
    <xf numFmtId="0" fontId="0" fillId="6" borderId="1" xfId="0" applyFill="1" applyBorder="1" applyAlignment="1">
      <alignment horizontal="center" vertical="center" wrapText="1"/>
    </xf>
    <xf numFmtId="0" fontId="0" fillId="4" borderId="10" xfId="0" applyFill="1" applyBorder="1"/>
    <xf numFmtId="0" fontId="0" fillId="4" borderId="11" xfId="0" applyFill="1" applyBorder="1" applyAlignment="1">
      <alignment horizontal="right"/>
    </xf>
    <xf numFmtId="0" fontId="0" fillId="4" borderId="8" xfId="0" applyFill="1" applyBorder="1"/>
    <xf numFmtId="0" fontId="0" fillId="4" borderId="2" xfId="0" applyFill="1" applyBorder="1" applyAlignment="1">
      <alignment horizontal="right"/>
    </xf>
    <xf numFmtId="0" fontId="0" fillId="4" borderId="9" xfId="0" applyFill="1" applyBorder="1"/>
    <xf numFmtId="0" fontId="0" fillId="4" borderId="12" xfId="0" applyFill="1" applyBorder="1" applyAlignment="1">
      <alignment horizontal="right"/>
    </xf>
    <xf numFmtId="2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/>
    <xf numFmtId="0" fontId="11" fillId="2" borderId="0" xfId="0" applyFont="1" applyFill="1"/>
    <xf numFmtId="0" fontId="0" fillId="2" borderId="0" xfId="0" applyFill="1"/>
    <xf numFmtId="0" fontId="10" fillId="0" borderId="1" xfId="0" applyFont="1" applyFill="1" applyBorder="1" applyAlignment="1">
      <alignment horizontal="center" vertical="top" wrapText="1"/>
    </xf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10" fillId="0" borderId="2" xfId="0" applyFont="1" applyFill="1" applyBorder="1" applyAlignment="1">
      <alignment horizontal="center" vertical="top" wrapText="1"/>
    </xf>
    <xf numFmtId="0" fontId="5" fillId="4" borderId="0" xfId="0" applyFont="1" applyFill="1" applyAlignment="1">
      <alignment horizontal="center"/>
    </xf>
    <xf numFmtId="0" fontId="6" fillId="5" borderId="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81352223137682E-2"/>
          <c:y val="1.4983472954044783E-4"/>
          <c:w val="0.8971331788848137"/>
          <c:h val="0.95989423739300694"/>
        </c:manualLayout>
      </c:layout>
      <c:scatterChart>
        <c:scatterStyle val="lineMarker"/>
        <c:varyColors val="0"/>
        <c:ser>
          <c:idx val="1"/>
          <c:order val="0"/>
          <c:tx>
            <c:v>rilievo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errBars>
            <c:errDir val="y"/>
            <c:errBarType val="minus"/>
            <c:errValType val="fixedVal"/>
            <c:noEndCap val="1"/>
            <c:val val="100"/>
          </c:errBars>
          <c:xVal>
            <c:numRef>
              <c:f>profilo!$C$4:$C$22</c:f>
              <c:numCache>
                <c:formatCode>0.00</c:formatCode>
                <c:ptCount val="19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22</c:v>
                </c:pt>
                <c:pt idx="4">
                  <c:v>33</c:v>
                </c:pt>
                <c:pt idx="5">
                  <c:v>46</c:v>
                </c:pt>
                <c:pt idx="6">
                  <c:v>58.5</c:v>
                </c:pt>
                <c:pt idx="7">
                  <c:v>73</c:v>
                </c:pt>
                <c:pt idx="8">
                  <c:v>84</c:v>
                </c:pt>
                <c:pt idx="9">
                  <c:v>96</c:v>
                </c:pt>
              </c:numCache>
            </c:numRef>
          </c:xVal>
          <c:yVal>
            <c:numRef>
              <c:f>profilo!$D$4:$D$22</c:f>
              <c:numCache>
                <c:formatCode>0.00</c:formatCode>
                <c:ptCount val="19"/>
                <c:pt idx="0">
                  <c:v>1.5</c:v>
                </c:pt>
                <c:pt idx="1">
                  <c:v>3</c:v>
                </c:pt>
                <c:pt idx="2">
                  <c:v>-3</c:v>
                </c:pt>
                <c:pt idx="3">
                  <c:v>-8</c:v>
                </c:pt>
                <c:pt idx="4">
                  <c:v>-22</c:v>
                </c:pt>
                <c:pt idx="5">
                  <c:v>-28</c:v>
                </c:pt>
                <c:pt idx="6">
                  <c:v>-18</c:v>
                </c:pt>
                <c:pt idx="7">
                  <c:v>-15</c:v>
                </c:pt>
                <c:pt idx="8">
                  <c:v>-6</c:v>
                </c:pt>
                <c:pt idx="9">
                  <c:v>-1</c:v>
                </c:pt>
              </c:numCache>
            </c:numRef>
          </c:yVal>
          <c:smooth val="0"/>
        </c:ser>
        <c:ser>
          <c:idx val="0"/>
          <c:order val="1"/>
          <c:tx>
            <c:v>progetto</c:v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3"/>
            <c:spPr>
              <a:solidFill>
                <a:srgbClr val="FF0000"/>
              </a:solidFill>
            </c:spPr>
          </c:marker>
          <c:errBars>
            <c:errDir val="x"/>
            <c:errBarType val="minus"/>
            <c:errValType val="fixedVal"/>
            <c:noEndCap val="1"/>
            <c:val val="0"/>
          </c:errBars>
          <c:xVal>
            <c:numRef>
              <c:f>profilo!$F$4:$F$22</c:f>
              <c:numCache>
                <c:formatCode>0.00</c:formatCode>
                <c:ptCount val="19"/>
                <c:pt idx="0">
                  <c:v>0</c:v>
                </c:pt>
                <c:pt idx="1">
                  <c:v>2.2999999999999998</c:v>
                </c:pt>
                <c:pt idx="2">
                  <c:v>5</c:v>
                </c:pt>
                <c:pt idx="3">
                  <c:v>9</c:v>
                </c:pt>
                <c:pt idx="4">
                  <c:v>11</c:v>
                </c:pt>
                <c:pt idx="5">
                  <c:v>16</c:v>
                </c:pt>
                <c:pt idx="6">
                  <c:v>33</c:v>
                </c:pt>
                <c:pt idx="7">
                  <c:v>88</c:v>
                </c:pt>
              </c:numCache>
            </c:numRef>
          </c:xVal>
          <c:yVal>
            <c:numRef>
              <c:f>profilo!$G$4:$G$22</c:f>
              <c:numCache>
                <c:formatCode>0.00</c:formatCode>
                <c:ptCount val="19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</c:v>
                </c:pt>
                <c:pt idx="5">
                  <c:v>1</c:v>
                </c:pt>
                <c:pt idx="6">
                  <c:v>-3</c:v>
                </c:pt>
                <c:pt idx="7">
                  <c:v>-3</c:v>
                </c:pt>
              </c:numCache>
            </c:numRef>
          </c:yVal>
          <c:smooth val="0"/>
        </c:ser>
        <c:ser>
          <c:idx val="4"/>
          <c:order val="4"/>
          <c:tx>
            <c:v>linea sopra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profilo!$N$4:$N$5</c:f>
              <c:numCache>
                <c:formatCode>0.0</c:formatCode>
                <c:ptCount val="2"/>
                <c:pt idx="0">
                  <c:v>0</c:v>
                </c:pt>
                <c:pt idx="1">
                  <c:v>96</c:v>
                </c:pt>
              </c:numCache>
            </c:numRef>
          </c:xVal>
          <c:yVal>
            <c:numRef>
              <c:f>profilo!$J$4:$J$5</c:f>
              <c:numCache>
                <c:formatCode>General</c:formatCode>
                <c:ptCount val="2"/>
                <c:pt idx="0">
                  <c:v>-60</c:v>
                </c:pt>
                <c:pt idx="1">
                  <c:v>-60</c:v>
                </c:pt>
              </c:numCache>
            </c:numRef>
          </c:yVal>
          <c:smooth val="0"/>
        </c:ser>
        <c:ser>
          <c:idx val="5"/>
          <c:order val="5"/>
          <c:tx>
            <c:v>linea media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profilo!$N$4:$N$5</c:f>
              <c:numCache>
                <c:formatCode>0.0</c:formatCode>
                <c:ptCount val="2"/>
                <c:pt idx="0">
                  <c:v>0</c:v>
                </c:pt>
                <c:pt idx="1">
                  <c:v>96</c:v>
                </c:pt>
              </c:numCache>
            </c:numRef>
          </c:xVal>
          <c:yVal>
            <c:numRef>
              <c:f>profilo!$Q$4:$Q$5</c:f>
              <c:numCache>
                <c:formatCode>General</c:formatCode>
                <c:ptCount val="2"/>
                <c:pt idx="0">
                  <c:v>-68</c:v>
                </c:pt>
                <c:pt idx="1">
                  <c:v>-68</c:v>
                </c:pt>
              </c:numCache>
            </c:numRef>
          </c:yVal>
          <c:smooth val="0"/>
        </c:ser>
        <c:ser>
          <c:idx val="8"/>
          <c:order val="7"/>
          <c:tx>
            <c:v>linea bottom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profilo!$N$4:$N$5</c:f>
              <c:numCache>
                <c:formatCode>0.0</c:formatCode>
                <c:ptCount val="2"/>
                <c:pt idx="0">
                  <c:v>0</c:v>
                </c:pt>
                <c:pt idx="1">
                  <c:v>96</c:v>
                </c:pt>
              </c:numCache>
            </c:numRef>
          </c:xVal>
          <c:yVal>
            <c:numRef>
              <c:f>profilo!$R$4:$R$5</c:f>
              <c:numCache>
                <c:formatCode>General</c:formatCode>
                <c:ptCount val="2"/>
                <c:pt idx="0">
                  <c:v>-76</c:v>
                </c:pt>
                <c:pt idx="1">
                  <c:v>-76</c:v>
                </c:pt>
              </c:numCache>
            </c:numRef>
          </c:yVal>
          <c:smooth val="0"/>
        </c:ser>
        <c:ser>
          <c:idx val="7"/>
          <c:order val="8"/>
          <c:tx>
            <c:v>linea bassa</c:v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profilo!$N$4:$N$5</c:f>
              <c:numCache>
                <c:formatCode>0.0</c:formatCode>
                <c:ptCount val="2"/>
                <c:pt idx="0">
                  <c:v>0</c:v>
                </c:pt>
                <c:pt idx="1">
                  <c:v>96</c:v>
                </c:pt>
              </c:numCache>
            </c:numRef>
          </c:xVal>
          <c:yVal>
            <c:numRef>
              <c:f>profilo!$S$4:$S$5</c:f>
              <c:numCache>
                <c:formatCode>General</c:formatCode>
                <c:ptCount val="2"/>
                <c:pt idx="0">
                  <c:v>-84</c:v>
                </c:pt>
                <c:pt idx="1">
                  <c:v>-84</c:v>
                </c:pt>
              </c:numCache>
            </c:numRef>
          </c:yVal>
          <c:smooth val="0"/>
        </c:ser>
        <c:ser>
          <c:idx val="9"/>
          <c:order val="9"/>
          <c:tx>
            <c:v>min asse 1</c:v>
          </c:tx>
          <c:spPr>
            <a:ln w="28575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profilo!$N$4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profilo!$L$4</c:f>
              <c:numCache>
                <c:formatCode>0.0</c:formatCode>
                <c:ptCount val="1"/>
                <c:pt idx="0">
                  <c:v>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288448"/>
        <c:axId val="129393024"/>
      </c:scatterChart>
      <c:scatterChart>
        <c:scatterStyle val="lineMarker"/>
        <c:varyColors val="0"/>
        <c:ser>
          <c:idx val="2"/>
          <c:order val="2"/>
          <c:tx>
            <c:v>candele altezza</c:v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6340251248956475E-3"/>
                  <c:y val="9.32304983807231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8225296459650864E-3"/>
                  <c:y val="9.6560159037177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7599197172405868E-3"/>
                  <c:y val="9.82249893654046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6436268843265899E-3"/>
                  <c:y val="9.82249893654046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3142691357242001E-3"/>
                  <c:y val="9.4895328708950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7683274086599697E-3"/>
                  <c:y val="9.82249893654046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242166209390743E-3"/>
                  <c:y val="9.82249893654046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205586883512706E-3"/>
                  <c:y val="9.32304983807231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2055610940524286E-3"/>
                  <c:y val="9.6560159037177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0720332091535742E-2"/>
                  <c:y val="9.6560027948175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9869571460864521E-3"/>
                  <c:y val="9.6560159037177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 anchor="t" anchorCtr="0"/>
              <a:lstStyle/>
              <a:p>
                <a:pPr>
                  <a:defRPr/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profilo!$C$4:$C$22</c:f>
              <c:numCache>
                <c:formatCode>0.00</c:formatCode>
                <c:ptCount val="19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22</c:v>
                </c:pt>
                <c:pt idx="4">
                  <c:v>33</c:v>
                </c:pt>
                <c:pt idx="5">
                  <c:v>46</c:v>
                </c:pt>
                <c:pt idx="6">
                  <c:v>58.5</c:v>
                </c:pt>
                <c:pt idx="7">
                  <c:v>73</c:v>
                </c:pt>
                <c:pt idx="8">
                  <c:v>84</c:v>
                </c:pt>
                <c:pt idx="9">
                  <c:v>96</c:v>
                </c:pt>
              </c:numCache>
            </c:numRef>
          </c:xVal>
          <c:yVal>
            <c:numRef>
              <c:f>profilo!$X$4:$X$22</c:f>
              <c:numCache>
                <c:formatCode>0.00</c:formatCode>
                <c:ptCount val="19"/>
                <c:pt idx="0">
                  <c:v>1.5</c:v>
                </c:pt>
                <c:pt idx="1">
                  <c:v>1.5</c:v>
                </c:pt>
                <c:pt idx="2">
                  <c:v>1.4</c:v>
                </c:pt>
                <c:pt idx="3">
                  <c:v>-1.48</c:v>
                </c:pt>
                <c:pt idx="4">
                  <c:v>-1.63</c:v>
                </c:pt>
                <c:pt idx="5">
                  <c:v>-1.38</c:v>
                </c:pt>
                <c:pt idx="6">
                  <c:v>-0.53</c:v>
                </c:pt>
                <c:pt idx="7">
                  <c:v>-0.5</c:v>
                </c:pt>
                <c:pt idx="8">
                  <c:v>-0.5</c:v>
                </c:pt>
                <c:pt idx="9">
                  <c:v>1.5</c:v>
                </c:pt>
              </c:numCache>
            </c:numRef>
          </c:yVal>
          <c:smooth val="0"/>
        </c:ser>
        <c:ser>
          <c:idx val="3"/>
          <c:order val="3"/>
          <c:tx>
            <c:v>max asse 2</c:v>
          </c:tx>
          <c:marker>
            <c:symbol val="none"/>
          </c:marker>
          <c:xVal>
            <c:numRef>
              <c:f>profilo!$N$4</c:f>
              <c:numCache>
                <c:formatCode>0.0</c:formatCode>
                <c:ptCount val="1"/>
                <c:pt idx="0">
                  <c:v>0</c:v>
                </c:pt>
              </c:numCache>
            </c:numRef>
          </c:xVal>
          <c:yVal>
            <c:numRef>
              <c:f>profilo!$M$4</c:f>
              <c:numCache>
                <c:formatCode>General</c:formatCode>
                <c:ptCount val="1"/>
                <c:pt idx="0">
                  <c:v>100000</c:v>
                </c:pt>
              </c:numCache>
            </c:numRef>
          </c:yVal>
          <c:smooth val="0"/>
        </c:ser>
        <c:ser>
          <c:idx val="6"/>
          <c:order val="6"/>
          <c:tx>
            <c:v>labelcandelealtezza</c:v>
          </c:tx>
          <c:spPr>
            <a:ln w="28575">
              <a:noFill/>
            </a:ln>
          </c:spPr>
          <c:marker>
            <c:symbol val="none"/>
          </c:marker>
          <c:xVal>
            <c:numRef>
              <c:f>profilo!$C$4:$C$22</c:f>
              <c:numCache>
                <c:formatCode>0.00</c:formatCode>
                <c:ptCount val="19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22</c:v>
                </c:pt>
                <c:pt idx="4">
                  <c:v>33</c:v>
                </c:pt>
                <c:pt idx="5">
                  <c:v>46</c:v>
                </c:pt>
                <c:pt idx="6">
                  <c:v>58.5</c:v>
                </c:pt>
                <c:pt idx="7">
                  <c:v>73</c:v>
                </c:pt>
                <c:pt idx="8">
                  <c:v>84</c:v>
                </c:pt>
                <c:pt idx="9">
                  <c:v>96</c:v>
                </c:pt>
              </c:numCache>
            </c:numRef>
          </c:xVal>
          <c:yVal>
            <c:numRef>
              <c:f>profilo!$X$4:$X$22</c:f>
              <c:numCache>
                <c:formatCode>0.00</c:formatCode>
                <c:ptCount val="19"/>
                <c:pt idx="0">
                  <c:v>1.5</c:v>
                </c:pt>
                <c:pt idx="1">
                  <c:v>1.5</c:v>
                </c:pt>
                <c:pt idx="2">
                  <c:v>1.4</c:v>
                </c:pt>
                <c:pt idx="3">
                  <c:v>-1.48</c:v>
                </c:pt>
                <c:pt idx="4">
                  <c:v>-1.63</c:v>
                </c:pt>
                <c:pt idx="5">
                  <c:v>-1.38</c:v>
                </c:pt>
                <c:pt idx="6">
                  <c:v>-0.53</c:v>
                </c:pt>
                <c:pt idx="7">
                  <c:v>-0.5</c:v>
                </c:pt>
                <c:pt idx="8">
                  <c:v>-0.5</c:v>
                </c:pt>
                <c:pt idx="9">
                  <c:v>1.5</c:v>
                </c:pt>
              </c:numCache>
            </c:numRef>
          </c:yVal>
          <c:smooth val="0"/>
        </c:ser>
        <c:ser>
          <c:idx val="11"/>
          <c:order val="10"/>
          <c:tx>
            <c:v>labelcandelesegmenti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4787757258597603E-4"/>
                  <c:y val="4.661524919036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5634371319377229E-2"/>
                  <c:y val="3.329660656454396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468341957850473E-2"/>
                  <c:y val="3.329529567452173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4157514893101776E-2"/>
                  <c:y val="1.66469923922497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8097142160372414E-2"/>
                  <c:y val="1.664699239225036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6.1671721108952297E-2"/>
                  <c:y val="1.66456815022275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6.7424264035587586E-2"/>
                  <c:y val="1.664830328227198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6.8103821790215527E-2"/>
                  <c:y val="4.994490984681594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6.6605827601451381E-2"/>
                  <c:y val="1.664830328227198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6.2748031560654907E-2"/>
                  <c:y val="4.99449098468165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7926036461932692E-2"/>
                  <c:y val="1.664830328227198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profilo!$C$4:$C$22</c:f>
              <c:numCache>
                <c:formatCode>0.00</c:formatCode>
                <c:ptCount val="19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22</c:v>
                </c:pt>
                <c:pt idx="4">
                  <c:v>33</c:v>
                </c:pt>
                <c:pt idx="5">
                  <c:v>46</c:v>
                </c:pt>
                <c:pt idx="6">
                  <c:v>58.5</c:v>
                </c:pt>
                <c:pt idx="7">
                  <c:v>73</c:v>
                </c:pt>
                <c:pt idx="8">
                  <c:v>84</c:v>
                </c:pt>
                <c:pt idx="9">
                  <c:v>96</c:v>
                </c:pt>
              </c:numCache>
            </c:numRef>
          </c:xVal>
          <c:yVal>
            <c:numRef>
              <c:f>profilo!$V$4:$V$22</c:f>
              <c:numCache>
                <c:formatCode>0.00</c:formatCode>
                <c:ptCount val="19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14</c:v>
                </c:pt>
                <c:pt idx="4">
                  <c:v>11</c:v>
                </c:pt>
                <c:pt idx="5">
                  <c:v>13</c:v>
                </c:pt>
                <c:pt idx="6">
                  <c:v>12.5</c:v>
                </c:pt>
                <c:pt idx="7">
                  <c:v>14.5</c:v>
                </c:pt>
                <c:pt idx="8">
                  <c:v>11</c:v>
                </c:pt>
                <c:pt idx="9">
                  <c:v>12</c:v>
                </c:pt>
              </c:numCache>
            </c:numRef>
          </c:yVal>
          <c:smooth val="0"/>
        </c:ser>
        <c:ser>
          <c:idx val="10"/>
          <c:order val="11"/>
          <c:tx>
            <c:v>candele progr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0723615310378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110469389420050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4812157439620668E-2"/>
                  <c:y val="4.9944778757813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1030838436757371E-2"/>
                  <c:y val="5.16097401750431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8773610136843153E-2"/>
                  <c:y val="5.3274570503270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9367289314568001E-2"/>
                  <c:y val="5.3274570503270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0383437894375968E-2"/>
                  <c:y val="5.1609609086040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7347959190077115E-2"/>
                  <c:y val="5.16097401750431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7347959190077115E-2"/>
                  <c:y val="5.16097401750431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8129329452650745E-2"/>
                  <c:y val="5.160974017504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8910699715224378E-2"/>
                  <c:y val="4.9944909846815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812932945265063E-2"/>
                  <c:y val="5.16097401750431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8910699715224378E-2"/>
                  <c:y val="4.9944909846815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profilo!$C$4:$C$22</c:f>
              <c:numCache>
                <c:formatCode>0.00</c:formatCode>
                <c:ptCount val="19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22</c:v>
                </c:pt>
                <c:pt idx="4">
                  <c:v>33</c:v>
                </c:pt>
                <c:pt idx="5">
                  <c:v>46</c:v>
                </c:pt>
                <c:pt idx="6">
                  <c:v>58.5</c:v>
                </c:pt>
                <c:pt idx="7">
                  <c:v>73</c:v>
                </c:pt>
                <c:pt idx="8">
                  <c:v>84</c:v>
                </c:pt>
                <c:pt idx="9">
                  <c:v>96</c:v>
                </c:pt>
              </c:numCache>
            </c:numRef>
          </c:xVal>
          <c:yVal>
            <c:numRef>
              <c:f>profilo!$C$4:$C$22</c:f>
              <c:numCache>
                <c:formatCode>0.00</c:formatCode>
                <c:ptCount val="19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22</c:v>
                </c:pt>
                <c:pt idx="4">
                  <c:v>33</c:v>
                </c:pt>
                <c:pt idx="5">
                  <c:v>46</c:v>
                </c:pt>
                <c:pt idx="6">
                  <c:v>58.5</c:v>
                </c:pt>
                <c:pt idx="7">
                  <c:v>73</c:v>
                </c:pt>
                <c:pt idx="8">
                  <c:v>84</c:v>
                </c:pt>
                <c:pt idx="9">
                  <c:v>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396096"/>
        <c:axId val="129394560"/>
      </c:scatterChart>
      <c:valAx>
        <c:axId val="129288448"/>
        <c:scaling>
          <c:orientation val="minMax"/>
          <c:min val="0"/>
        </c:scaling>
        <c:delete val="0"/>
        <c:axPos val="t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title>
          <c:tx>
            <c:strRef>
              <c:f>profilo!$D$2</c:f>
              <c:strCache>
                <c:ptCount val="1"/>
                <c:pt idx="0">
                  <c:v>SEZIONE C-C'</c:v>
                </c:pt>
              </c:strCache>
            </c:strRef>
          </c:tx>
          <c:layout>
            <c:manualLayout>
              <c:xMode val="edge"/>
              <c:yMode val="edge"/>
              <c:x val="0.45914640368934978"/>
              <c:y val="5.7066844248568345E-2"/>
            </c:manualLayout>
          </c:layout>
          <c:overlay val="0"/>
          <c:txPr>
            <a:bodyPr/>
            <a:lstStyle/>
            <a:p>
              <a:pPr>
                <a:defRPr sz="1400"/>
              </a:pPr>
              <a:endParaRPr lang="it-IT"/>
            </a:p>
          </c:txPr>
        </c:title>
        <c:numFmt formatCode="0.00" sourceLinked="1"/>
        <c:majorTickMark val="none"/>
        <c:minorTickMark val="none"/>
        <c:tickLblPos val="none"/>
        <c:crossAx val="129393024"/>
        <c:crosses val="max"/>
        <c:crossBetween val="midCat"/>
      </c:valAx>
      <c:valAx>
        <c:axId val="1293930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0.00" sourceLinked="1"/>
        <c:majorTickMark val="none"/>
        <c:minorTickMark val="none"/>
        <c:tickLblPos val="none"/>
        <c:spPr>
          <a:noFill/>
          <a:ln>
            <a:noFill/>
          </a:ln>
        </c:spPr>
        <c:crossAx val="129288448"/>
        <c:crossesAt val="0"/>
        <c:crossBetween val="midCat"/>
      </c:valAx>
      <c:valAx>
        <c:axId val="129394560"/>
        <c:scaling>
          <c:orientation val="minMax"/>
          <c:max val="11000"/>
          <c:min val="-10000"/>
        </c:scaling>
        <c:delete val="0"/>
        <c:axPos val="r"/>
        <c:numFmt formatCode="0.00" sourceLinked="1"/>
        <c:majorTickMark val="none"/>
        <c:minorTickMark val="none"/>
        <c:tickLblPos val="none"/>
        <c:crossAx val="129396096"/>
        <c:crosses val="max"/>
        <c:crossBetween val="midCat"/>
      </c:valAx>
      <c:valAx>
        <c:axId val="129396096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129394560"/>
        <c:crosses val="autoZero"/>
        <c:crossBetween val="midCat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506016</xdr:colOff>
      <xdr:row>13</xdr:row>
      <xdr:rowOff>65484</xdr:rowOff>
    </xdr:from>
    <xdr:to>
      <xdr:col>1</xdr:col>
      <xdr:colOff>472983</xdr:colOff>
      <xdr:row>16</xdr:row>
      <xdr:rowOff>111501</xdr:rowOff>
    </xdr:to>
    <xdr:sp macro="" textlink="">
      <xdr:nvSpPr>
        <xdr:cNvPr id="2" name="Anello 1"/>
        <xdr:cNvSpPr/>
      </xdr:nvSpPr>
      <xdr:spPr>
        <a:xfrm>
          <a:off x="506016" y="2684859"/>
          <a:ext cx="574186" cy="617517"/>
        </a:xfrm>
        <a:prstGeom prst="donut">
          <a:avLst>
            <a:gd name="adj" fmla="val 5363"/>
          </a:avLst>
        </a:prstGeom>
        <a:solidFill>
          <a:srgbClr val="FF0000"/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>
            <a:solidFill>
              <a:schemeClr val="tx1"/>
            </a:solidFill>
          </a:endParaRPr>
        </a:p>
      </xdr:txBody>
    </xdr:sp>
    <xdr:clientData/>
  </xdr:twoCellAnchor>
  <xdr:oneCellAnchor>
    <xdr:from>
      <xdr:col>2</xdr:col>
      <xdr:colOff>389334</xdr:colOff>
      <xdr:row>14</xdr:row>
      <xdr:rowOff>38100</xdr:rowOff>
    </xdr:from>
    <xdr:ext cx="826124" cy="264560"/>
    <xdr:sp macro="" textlink="">
      <xdr:nvSpPr>
        <xdr:cNvPr id="3" name="CasellaDiTesto 2"/>
        <xdr:cNvSpPr txBox="1"/>
      </xdr:nvSpPr>
      <xdr:spPr>
        <a:xfrm>
          <a:off x="1603772" y="2847975"/>
          <a:ext cx="82612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t-IT" sz="1100">
              <a:solidFill>
                <a:srgbClr val="FF0000"/>
              </a:solidFill>
            </a:rPr>
            <a:t>ASSE TUBO</a:t>
          </a:r>
        </a:p>
      </xdr:txBody>
    </xdr:sp>
    <xdr:clientData/>
  </xdr:oneCellAnchor>
  <xdr:twoCellAnchor editAs="oneCell">
    <xdr:from>
      <xdr:col>4</xdr:col>
      <xdr:colOff>559594</xdr:colOff>
      <xdr:row>11</xdr:row>
      <xdr:rowOff>160735</xdr:rowOff>
    </xdr:from>
    <xdr:to>
      <xdr:col>15</xdr:col>
      <xdr:colOff>537090</xdr:colOff>
      <xdr:row>25</xdr:row>
      <xdr:rowOff>18249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8469" y="2399110"/>
          <a:ext cx="6656902" cy="2524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412163</xdr:colOff>
      <xdr:row>14</xdr:row>
      <xdr:rowOff>66860</xdr:rowOff>
    </xdr:from>
    <xdr:to>
      <xdr:col>24</xdr:col>
      <xdr:colOff>452641</xdr:colOff>
      <xdr:row>54</xdr:row>
      <xdr:rowOff>75265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207066</xdr:colOff>
      <xdr:row>63</xdr:row>
      <xdr:rowOff>124239</xdr:rowOff>
    </xdr:from>
    <xdr:to>
      <xdr:col>10</xdr:col>
      <xdr:colOff>163337</xdr:colOff>
      <xdr:row>76</xdr:row>
      <xdr:rowOff>172253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8370" y="13326717"/>
          <a:ext cx="6656902" cy="2524514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0.00145</cdr:x>
      <cdr:y>0.4837</cdr:y>
    </cdr:from>
    <cdr:to>
      <cdr:x>0.08008</cdr:x>
      <cdr:y>0.62284</cdr:y>
    </cdr:to>
    <cdr:sp macro="" textlink="">
      <cdr:nvSpPr>
        <cdr:cNvPr id="2" name="CasellaDiTesto 1"/>
        <cdr:cNvSpPr txBox="1"/>
      </cdr:nvSpPr>
      <cdr:spPr>
        <a:xfrm xmlns:a="http://schemas.openxmlformats.org/drawingml/2006/main">
          <a:off x="21437" y="3689891"/>
          <a:ext cx="1159824" cy="106141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tIns="108000" rtlCol="0"/>
        <a:lstStyle xmlns:a="http://schemas.openxmlformats.org/drawingml/2006/main"/>
        <a:p xmlns:a="http://schemas.openxmlformats.org/drawingml/2006/main">
          <a:pPr algn="r"/>
          <a:r>
            <a:rPr lang="it-IT" sz="1100"/>
            <a:t>PARZIALI</a:t>
          </a:r>
        </a:p>
        <a:p xmlns:a="http://schemas.openxmlformats.org/drawingml/2006/main">
          <a:pPr algn="r"/>
          <a:endParaRPr lang="it-IT" sz="1100"/>
        </a:p>
        <a:p xmlns:a="http://schemas.openxmlformats.org/drawingml/2006/main">
          <a:pPr algn="r"/>
          <a:r>
            <a:rPr lang="it-IT" sz="1100"/>
            <a:t>PROGRESSIVE</a:t>
          </a:r>
        </a:p>
        <a:p xmlns:a="http://schemas.openxmlformats.org/drawingml/2006/main">
          <a:pPr algn="r"/>
          <a:endParaRPr lang="it-IT" sz="1100"/>
        </a:p>
        <a:p xmlns:a="http://schemas.openxmlformats.org/drawingml/2006/main">
          <a:pPr algn="r"/>
          <a:r>
            <a:rPr lang="it-IT" sz="1100"/>
            <a:t>QUOTE</a:t>
          </a:r>
        </a:p>
        <a:p xmlns:a="http://schemas.openxmlformats.org/drawingml/2006/main">
          <a:endParaRPr lang="it-IT" sz="1100"/>
        </a:p>
      </cdr:txBody>
    </cdr:sp>
  </cdr:relSizeAnchor>
  <cdr:relSizeAnchor xmlns:cdr="http://schemas.openxmlformats.org/drawingml/2006/chartDrawing">
    <cdr:from>
      <cdr:x>0.07412</cdr:x>
      <cdr:y>0.62966</cdr:y>
    </cdr:from>
    <cdr:to>
      <cdr:x>0.81827</cdr:x>
      <cdr:y>0.96299</cdr:y>
    </cdr:to>
    <cdr:sp macro="" textlink="">
      <cdr:nvSpPr>
        <cdr:cNvPr id="6" name="Rettangolo 5"/>
        <cdr:cNvSpPr/>
      </cdr:nvSpPr>
      <cdr:spPr>
        <a:xfrm xmlns:a="http://schemas.openxmlformats.org/drawingml/2006/main">
          <a:off x="1093299" y="4803314"/>
          <a:ext cx="10976430" cy="254279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0.70703</cdr:x>
      <cdr:y>0.02272</cdr:y>
    </cdr:from>
    <cdr:to>
      <cdr:x>0.81597</cdr:x>
      <cdr:y>0.08352</cdr:y>
    </cdr:to>
    <cdr:sp macro="" textlink="">
      <cdr:nvSpPr>
        <cdr:cNvPr id="3" name="CasellaDiTesto 2"/>
        <cdr:cNvSpPr txBox="1"/>
      </cdr:nvSpPr>
      <cdr:spPr>
        <a:xfrm xmlns:a="http://schemas.openxmlformats.org/drawingml/2006/main">
          <a:off x="10083478" y="173327"/>
          <a:ext cx="1553671" cy="4638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t-IT" sz="1100" i="1"/>
            <a:t>NERO: RILIEVO</a:t>
          </a:r>
        </a:p>
        <a:p xmlns:a="http://schemas.openxmlformats.org/drawingml/2006/main">
          <a:r>
            <a:rPr lang="it-IT" sz="1100" i="1">
              <a:solidFill>
                <a:srgbClr val="FF0000"/>
              </a:solidFill>
            </a:rPr>
            <a:t>ROSSO: PROGETTO</a:t>
          </a:r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160" zoomScaleNormal="160" workbookViewId="0">
      <selection activeCell="H12" sqref="H12"/>
    </sheetView>
  </sheetViews>
  <sheetFormatPr defaultRowHeight="15" x14ac:dyDescent="0.25"/>
  <cols>
    <col min="1" max="16384" width="9.140625" style="37"/>
  </cols>
  <sheetData>
    <row r="1" spans="1:10" ht="26.25" x14ac:dyDescent="0.4">
      <c r="A1" s="52" t="s">
        <v>43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x14ac:dyDescent="0.25">
      <c r="A2" s="53" t="s">
        <v>42</v>
      </c>
      <c r="B2" s="53"/>
      <c r="C2" s="53"/>
      <c r="D2" s="53"/>
      <c r="E2" s="53" t="s">
        <v>44</v>
      </c>
      <c r="F2" s="53"/>
      <c r="G2" s="53"/>
      <c r="H2" s="53"/>
      <c r="I2" s="53"/>
      <c r="J2" s="53"/>
    </row>
    <row r="4" spans="1:10" x14ac:dyDescent="0.25">
      <c r="A4" s="37">
        <v>1</v>
      </c>
      <c r="B4" s="37" t="s">
        <v>41</v>
      </c>
    </row>
    <row r="5" spans="1:10" x14ac:dyDescent="0.25">
      <c r="A5" s="37">
        <v>2</v>
      </c>
      <c r="B5" s="37" t="s">
        <v>45</v>
      </c>
    </row>
    <row r="6" spans="1:10" x14ac:dyDescent="0.25">
      <c r="A6" s="37">
        <v>3</v>
      </c>
      <c r="B6" s="37" t="s">
        <v>46</v>
      </c>
    </row>
    <row r="7" spans="1:10" x14ac:dyDescent="0.25">
      <c r="B7" s="63" t="s">
        <v>47</v>
      </c>
    </row>
    <row r="8" spans="1:10" x14ac:dyDescent="0.25">
      <c r="A8" s="37">
        <v>4</v>
      </c>
      <c r="B8" s="37" t="s">
        <v>48</v>
      </c>
    </row>
    <row r="9" spans="1:10" x14ac:dyDescent="0.25">
      <c r="A9" s="37">
        <v>5</v>
      </c>
      <c r="B9" s="37" t="s">
        <v>49</v>
      </c>
    </row>
    <row r="10" spans="1:10" x14ac:dyDescent="0.25">
      <c r="A10" s="37">
        <v>6</v>
      </c>
      <c r="B10" s="37" t="s">
        <v>50</v>
      </c>
      <c r="J10" s="38"/>
    </row>
    <row r="11" spans="1:10" x14ac:dyDescent="0.25">
      <c r="A11" s="37">
        <v>7</v>
      </c>
      <c r="B11" s="37" t="s">
        <v>51</v>
      </c>
      <c r="J11" s="3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0"/>
  <sheetViews>
    <sheetView tabSelected="1" topLeftCell="A37" zoomScale="115" zoomScaleNormal="115" workbookViewId="0">
      <selection activeCell="A57" sqref="A57"/>
    </sheetView>
  </sheetViews>
  <sheetFormatPr defaultRowHeight="15" x14ac:dyDescent="0.25"/>
  <cols>
    <col min="1" max="1" width="5" customWidth="1"/>
    <col min="2" max="2" width="6.28515625" customWidth="1"/>
    <col min="3" max="3" width="11" customWidth="1"/>
    <col min="4" max="4" width="8.42578125" customWidth="1"/>
    <col min="5" max="5" width="19.7109375" customWidth="1"/>
    <col min="6" max="6" width="11.140625" customWidth="1"/>
    <col min="7" max="7" width="8.7109375" customWidth="1"/>
    <col min="8" max="8" width="19.7109375" customWidth="1"/>
    <col min="9" max="9" width="6.140625" customWidth="1"/>
    <col min="12" max="12" width="6.28515625" style="37" customWidth="1"/>
    <col min="13" max="13" width="8.140625" style="37" customWidth="1"/>
    <col min="15" max="15" width="8.140625" customWidth="1"/>
    <col min="16" max="16" width="8.42578125" customWidth="1"/>
    <col min="17" max="19" width="7.28515625" customWidth="1"/>
    <col min="20" max="20" width="6.7109375" customWidth="1"/>
    <col min="21" max="21" width="7" customWidth="1"/>
  </cols>
  <sheetData>
    <row r="1" spans="1:32" ht="15" customHeight="1" x14ac:dyDescent="0.25">
      <c r="A1" s="5"/>
      <c r="B1" s="58"/>
      <c r="C1" s="58"/>
      <c r="D1" s="58"/>
      <c r="E1" s="58"/>
      <c r="F1" s="58"/>
      <c r="G1" s="58"/>
      <c r="H1" s="58"/>
      <c r="I1" s="5"/>
      <c r="J1" s="18"/>
      <c r="K1" s="64"/>
      <c r="L1" s="18"/>
      <c r="M1" s="18"/>
      <c r="N1" s="18"/>
      <c r="O1" s="64"/>
      <c r="P1" s="64"/>
      <c r="Q1" s="64"/>
      <c r="R1" s="64"/>
      <c r="S1" s="64"/>
      <c r="T1" s="18"/>
      <c r="U1" s="18"/>
    </row>
    <row r="2" spans="1:32" s="1" customFormat="1" ht="30" customHeight="1" x14ac:dyDescent="0.25">
      <c r="A2" s="6"/>
      <c r="B2" s="6"/>
      <c r="C2" s="6"/>
      <c r="D2" s="40" t="s">
        <v>21</v>
      </c>
      <c r="E2" s="6"/>
      <c r="F2" s="6"/>
      <c r="G2" s="6"/>
      <c r="H2" s="6"/>
      <c r="I2" s="6"/>
      <c r="J2" s="59" t="s">
        <v>38</v>
      </c>
      <c r="K2" s="59"/>
      <c r="L2" s="59"/>
      <c r="M2" s="59"/>
      <c r="N2" s="59"/>
      <c r="O2" s="59"/>
      <c r="P2" s="59"/>
      <c r="Q2" s="65"/>
      <c r="R2" s="65"/>
      <c r="S2" s="65"/>
      <c r="T2" s="24"/>
      <c r="U2" s="24"/>
      <c r="V2" s="55" t="s">
        <v>29</v>
      </c>
      <c r="W2" s="56"/>
      <c r="X2" s="56"/>
    </row>
    <row r="3" spans="1:32" s="1" customFormat="1" ht="49.5" customHeight="1" x14ac:dyDescent="0.25">
      <c r="A3" s="6"/>
      <c r="B3" s="12" t="s">
        <v>8</v>
      </c>
      <c r="C3" s="15" t="s">
        <v>14</v>
      </c>
      <c r="D3" s="13" t="s">
        <v>15</v>
      </c>
      <c r="E3" s="15" t="s">
        <v>24</v>
      </c>
      <c r="F3" s="14" t="s">
        <v>22</v>
      </c>
      <c r="G3" s="14" t="s">
        <v>9</v>
      </c>
      <c r="H3" s="14" t="s">
        <v>23</v>
      </c>
      <c r="I3" s="7"/>
      <c r="J3" s="66" t="s">
        <v>7</v>
      </c>
      <c r="K3" s="66" t="s">
        <v>4</v>
      </c>
      <c r="L3" s="66" t="s">
        <v>25</v>
      </c>
      <c r="M3" s="66" t="s">
        <v>26</v>
      </c>
      <c r="N3" s="25" t="s">
        <v>52</v>
      </c>
      <c r="O3" s="26" t="s">
        <v>53</v>
      </c>
      <c r="P3" s="26" t="s">
        <v>54</v>
      </c>
      <c r="Q3" s="26" t="s">
        <v>5</v>
      </c>
      <c r="R3" s="26" t="s">
        <v>6</v>
      </c>
      <c r="S3" s="26" t="s">
        <v>37</v>
      </c>
      <c r="T3" s="26" t="s">
        <v>0</v>
      </c>
      <c r="U3" s="26" t="s">
        <v>1</v>
      </c>
      <c r="V3" s="33" t="s">
        <v>27</v>
      </c>
      <c r="W3" s="33" t="s">
        <v>10</v>
      </c>
      <c r="X3" s="43" t="s">
        <v>28</v>
      </c>
      <c r="Y3" s="2"/>
      <c r="Z3" s="2"/>
      <c r="AA3" s="2"/>
      <c r="AB3" s="2"/>
      <c r="AC3" s="2"/>
      <c r="AD3" s="2"/>
      <c r="AE3" s="2"/>
      <c r="AF3" s="2"/>
    </row>
    <row r="4" spans="1:32" x14ac:dyDescent="0.25">
      <c r="A4" s="5"/>
      <c r="B4" s="11">
        <v>1</v>
      </c>
      <c r="C4" s="22">
        <v>0</v>
      </c>
      <c r="D4" s="21">
        <v>1.5</v>
      </c>
      <c r="E4" s="8" t="s">
        <v>16</v>
      </c>
      <c r="F4" s="23">
        <v>0</v>
      </c>
      <c r="G4" s="23">
        <v>1.5</v>
      </c>
      <c r="H4" s="16" t="s">
        <v>16</v>
      </c>
      <c r="I4" s="9"/>
      <c r="J4" s="31">
        <v>-60</v>
      </c>
      <c r="K4" s="60">
        <v>8</v>
      </c>
      <c r="L4" s="41">
        <v>10</v>
      </c>
      <c r="M4" s="42">
        <v>100000</v>
      </c>
      <c r="N4" s="27">
        <f>MIN(C4:C22)</f>
        <v>0</v>
      </c>
      <c r="O4" s="61">
        <f>2*K4</f>
        <v>16</v>
      </c>
      <c r="P4" s="61">
        <f>3*K4</f>
        <v>24</v>
      </c>
      <c r="Q4" s="28">
        <f>J4-K4</f>
        <v>-68</v>
      </c>
      <c r="R4" s="28">
        <f>J4-O4</f>
        <v>-76</v>
      </c>
      <c r="S4" s="28">
        <f>J4-(3*K4)</f>
        <v>-84</v>
      </c>
      <c r="T4" s="29">
        <f>MIN(D4:D22)</f>
        <v>-28</v>
      </c>
      <c r="U4" s="29">
        <f>MAX(D4:D22)</f>
        <v>3</v>
      </c>
      <c r="V4" s="34">
        <f>C4</f>
        <v>0</v>
      </c>
      <c r="W4" s="34">
        <f t="shared" ref="W4:W13" si="0">C4</f>
        <v>0</v>
      </c>
      <c r="X4" s="34">
        <v>1.5</v>
      </c>
    </row>
    <row r="5" spans="1:32" ht="15" customHeight="1" x14ac:dyDescent="0.25">
      <c r="A5" s="5"/>
      <c r="B5" s="11">
        <v>2</v>
      </c>
      <c r="C5" s="22">
        <v>3</v>
      </c>
      <c r="D5" s="21">
        <v>3</v>
      </c>
      <c r="E5" s="8" t="s">
        <v>11</v>
      </c>
      <c r="F5" s="23">
        <v>2.2999999999999998</v>
      </c>
      <c r="G5" s="23">
        <v>1.5</v>
      </c>
      <c r="H5" s="16" t="s">
        <v>11</v>
      </c>
      <c r="I5" s="9"/>
      <c r="J5" s="32">
        <f>J4</f>
        <v>-60</v>
      </c>
      <c r="K5" s="60"/>
      <c r="L5" s="54" t="s">
        <v>36</v>
      </c>
      <c r="M5" s="57" t="s">
        <v>35</v>
      </c>
      <c r="N5" s="27">
        <f>MAX(C4:C22)</f>
        <v>96</v>
      </c>
      <c r="O5" s="62"/>
      <c r="P5" s="62"/>
      <c r="Q5" s="28">
        <f>Q4</f>
        <v>-68</v>
      </c>
      <c r="R5" s="28">
        <f>R4</f>
        <v>-76</v>
      </c>
      <c r="S5" s="28">
        <f>S4</f>
        <v>-84</v>
      </c>
      <c r="T5" s="30"/>
      <c r="U5" s="18"/>
      <c r="V5" s="34">
        <f t="shared" ref="V5:V13" si="1">C5-C4</f>
        <v>3</v>
      </c>
      <c r="W5" s="34">
        <f t="shared" si="0"/>
        <v>3</v>
      </c>
      <c r="X5" s="34">
        <v>1.5</v>
      </c>
    </row>
    <row r="6" spans="1:32" ht="15" customHeight="1" x14ac:dyDescent="0.25">
      <c r="A6" s="5"/>
      <c r="B6" s="11">
        <v>3</v>
      </c>
      <c r="C6" s="22">
        <v>8</v>
      </c>
      <c r="D6" s="21">
        <v>-3</v>
      </c>
      <c r="E6" s="8" t="s">
        <v>2</v>
      </c>
      <c r="F6" s="23">
        <v>5</v>
      </c>
      <c r="G6" s="23">
        <v>1.5</v>
      </c>
      <c r="H6" s="16" t="s">
        <v>17</v>
      </c>
      <c r="I6" s="10"/>
      <c r="J6" s="54" t="s">
        <v>33</v>
      </c>
      <c r="K6" s="54" t="s">
        <v>34</v>
      </c>
      <c r="L6" s="54"/>
      <c r="M6" s="57"/>
      <c r="N6" s="18"/>
      <c r="O6" s="18"/>
      <c r="P6" s="18"/>
      <c r="Q6" s="18"/>
      <c r="R6" s="18"/>
      <c r="S6" s="18"/>
      <c r="T6" s="18"/>
      <c r="U6" s="18"/>
      <c r="V6" s="34">
        <f t="shared" si="1"/>
        <v>5</v>
      </c>
      <c r="W6" s="34">
        <f t="shared" si="0"/>
        <v>8</v>
      </c>
      <c r="X6" s="34">
        <v>1.4</v>
      </c>
    </row>
    <row r="7" spans="1:32" x14ac:dyDescent="0.25">
      <c r="A7" s="5"/>
      <c r="B7" s="11">
        <v>4</v>
      </c>
      <c r="C7" s="22">
        <v>22</v>
      </c>
      <c r="D7" s="21">
        <v>-8</v>
      </c>
      <c r="E7" s="8" t="s">
        <v>18</v>
      </c>
      <c r="F7" s="23">
        <v>9</v>
      </c>
      <c r="G7" s="23">
        <v>1.5</v>
      </c>
      <c r="H7" s="16" t="s">
        <v>13</v>
      </c>
      <c r="I7" s="10"/>
      <c r="J7" s="54"/>
      <c r="K7" s="54"/>
      <c r="L7" s="54"/>
      <c r="M7" s="57"/>
      <c r="N7" s="18"/>
      <c r="O7" s="18"/>
      <c r="P7" s="18"/>
      <c r="Q7" s="18"/>
      <c r="R7" s="18"/>
      <c r="S7" s="18"/>
      <c r="T7" s="18"/>
      <c r="U7" s="18"/>
      <c r="V7" s="34">
        <f t="shared" si="1"/>
        <v>14</v>
      </c>
      <c r="W7" s="34">
        <f t="shared" si="0"/>
        <v>22</v>
      </c>
      <c r="X7" s="34">
        <v>-1.48</v>
      </c>
    </row>
    <row r="8" spans="1:32" x14ac:dyDescent="0.25">
      <c r="A8" s="5"/>
      <c r="B8" s="11">
        <v>5</v>
      </c>
      <c r="C8" s="22">
        <v>33</v>
      </c>
      <c r="D8" s="21">
        <v>-22</v>
      </c>
      <c r="E8" s="8" t="s">
        <v>3</v>
      </c>
      <c r="F8" s="23">
        <v>11</v>
      </c>
      <c r="G8" s="23">
        <v>1</v>
      </c>
      <c r="H8" s="16" t="s">
        <v>12</v>
      </c>
      <c r="I8" s="10"/>
      <c r="J8" s="54"/>
      <c r="K8" s="54"/>
      <c r="L8" s="54"/>
      <c r="M8" s="57"/>
      <c r="O8" s="37"/>
      <c r="P8" s="37"/>
      <c r="V8" s="34">
        <f t="shared" si="1"/>
        <v>11</v>
      </c>
      <c r="W8" s="34">
        <f t="shared" si="0"/>
        <v>33</v>
      </c>
      <c r="X8" s="34">
        <v>-1.63</v>
      </c>
    </row>
    <row r="9" spans="1:32" x14ac:dyDescent="0.25">
      <c r="A9" s="5"/>
      <c r="B9" s="11">
        <v>7</v>
      </c>
      <c r="C9" s="22">
        <v>46</v>
      </c>
      <c r="D9" s="21">
        <v>-28</v>
      </c>
      <c r="E9" s="8" t="s">
        <v>18</v>
      </c>
      <c r="F9" s="23">
        <v>16</v>
      </c>
      <c r="G9" s="23">
        <v>1</v>
      </c>
      <c r="H9" s="16" t="s">
        <v>12</v>
      </c>
      <c r="I9" s="10"/>
      <c r="J9" s="54"/>
      <c r="K9" s="54"/>
      <c r="L9" s="54"/>
      <c r="M9" s="57"/>
      <c r="O9" s="37"/>
      <c r="P9" s="37"/>
      <c r="V9" s="34">
        <f t="shared" si="1"/>
        <v>13</v>
      </c>
      <c r="W9" s="34">
        <f t="shared" si="0"/>
        <v>46</v>
      </c>
      <c r="X9" s="34">
        <v>-1.38</v>
      </c>
    </row>
    <row r="10" spans="1:32" x14ac:dyDescent="0.25">
      <c r="A10" s="5"/>
      <c r="B10" s="11">
        <v>8</v>
      </c>
      <c r="C10" s="22">
        <v>58.5</v>
      </c>
      <c r="D10" s="21">
        <v>-18</v>
      </c>
      <c r="E10" s="8" t="s">
        <v>39</v>
      </c>
      <c r="F10" s="23">
        <v>33</v>
      </c>
      <c r="G10" s="23">
        <v>-3</v>
      </c>
      <c r="H10" s="16" t="s">
        <v>19</v>
      </c>
      <c r="I10" s="10"/>
      <c r="J10" s="54"/>
      <c r="K10" s="54"/>
      <c r="L10" s="54"/>
      <c r="M10" s="57"/>
      <c r="N10" s="36"/>
      <c r="O10" s="37"/>
      <c r="P10" s="37"/>
      <c r="V10" s="34">
        <f t="shared" si="1"/>
        <v>12.5</v>
      </c>
      <c r="W10" s="34">
        <f t="shared" si="0"/>
        <v>58.5</v>
      </c>
      <c r="X10" s="34">
        <v>-0.53</v>
      </c>
    </row>
    <row r="11" spans="1:32" x14ac:dyDescent="0.25">
      <c r="A11" s="5"/>
      <c r="B11" s="11">
        <v>9</v>
      </c>
      <c r="C11" s="22">
        <v>73</v>
      </c>
      <c r="D11" s="21">
        <v>-15</v>
      </c>
      <c r="E11" s="8" t="s">
        <v>40</v>
      </c>
      <c r="F11" s="23">
        <v>88</v>
      </c>
      <c r="G11" s="23">
        <v>-3</v>
      </c>
      <c r="H11" s="16" t="s">
        <v>19</v>
      </c>
      <c r="I11" s="10"/>
      <c r="J11" s="54"/>
      <c r="K11" s="54"/>
      <c r="L11" s="54"/>
      <c r="N11" s="36"/>
      <c r="V11" s="34">
        <f t="shared" si="1"/>
        <v>14.5</v>
      </c>
      <c r="W11" s="34">
        <f t="shared" si="0"/>
        <v>73</v>
      </c>
      <c r="X11" s="34">
        <v>-0.5</v>
      </c>
    </row>
    <row r="12" spans="1:32" x14ac:dyDescent="0.25">
      <c r="A12" s="5"/>
      <c r="B12" s="11">
        <v>10</v>
      </c>
      <c r="C12" s="22">
        <v>84</v>
      </c>
      <c r="D12" s="21">
        <v>-6</v>
      </c>
      <c r="E12" s="8" t="s">
        <v>20</v>
      </c>
      <c r="F12" s="23"/>
      <c r="G12" s="23"/>
      <c r="H12" s="16"/>
      <c r="I12" s="10"/>
      <c r="L12" s="54"/>
      <c r="N12" s="36"/>
      <c r="V12" s="34">
        <f t="shared" si="1"/>
        <v>11</v>
      </c>
      <c r="W12" s="34">
        <f t="shared" si="0"/>
        <v>84</v>
      </c>
      <c r="X12" s="34">
        <v>-0.5</v>
      </c>
    </row>
    <row r="13" spans="1:32" x14ac:dyDescent="0.25">
      <c r="A13" s="5"/>
      <c r="B13" s="11">
        <v>11</v>
      </c>
      <c r="C13" s="22">
        <v>96</v>
      </c>
      <c r="D13" s="21">
        <v>-1</v>
      </c>
      <c r="E13" s="8" t="s">
        <v>20</v>
      </c>
      <c r="F13" s="23"/>
      <c r="G13" s="23"/>
      <c r="H13" s="16"/>
      <c r="I13" s="10"/>
      <c r="N13" s="36"/>
      <c r="R13" s="37"/>
      <c r="V13" s="34">
        <f t="shared" si="1"/>
        <v>12</v>
      </c>
      <c r="W13" s="34">
        <f t="shared" si="0"/>
        <v>96</v>
      </c>
      <c r="X13" s="34">
        <v>1.5</v>
      </c>
    </row>
    <row r="14" spans="1:32" x14ac:dyDescent="0.25">
      <c r="A14" s="5"/>
      <c r="B14" s="11">
        <v>12</v>
      </c>
      <c r="C14" s="22"/>
      <c r="D14" s="21"/>
      <c r="E14" s="8"/>
      <c r="F14" s="23"/>
      <c r="G14" s="23"/>
      <c r="H14" s="16"/>
      <c r="I14" s="10"/>
      <c r="V14" s="34"/>
      <c r="W14" s="34"/>
      <c r="X14" s="34"/>
    </row>
    <row r="15" spans="1:32" x14ac:dyDescent="0.25">
      <c r="A15" s="5"/>
      <c r="B15" s="11">
        <v>13</v>
      </c>
      <c r="C15" s="22"/>
      <c r="D15" s="21"/>
      <c r="E15" s="8"/>
      <c r="F15" s="23"/>
      <c r="G15" s="23"/>
      <c r="H15" s="16"/>
      <c r="I15" s="10"/>
      <c r="V15" s="34"/>
      <c r="W15" s="35"/>
      <c r="X15" s="34"/>
    </row>
    <row r="16" spans="1:32" x14ac:dyDescent="0.25">
      <c r="A16" s="5"/>
      <c r="B16" s="11">
        <v>14</v>
      </c>
      <c r="C16" s="22"/>
      <c r="D16" s="21"/>
      <c r="E16" s="8"/>
      <c r="F16" s="23"/>
      <c r="G16" s="23"/>
      <c r="H16" s="16"/>
      <c r="I16" s="10"/>
      <c r="V16" s="34"/>
      <c r="W16" s="35"/>
      <c r="X16" s="34"/>
    </row>
    <row r="17" spans="1:24" x14ac:dyDescent="0.25">
      <c r="A17" s="5"/>
      <c r="B17" s="11">
        <v>15</v>
      </c>
      <c r="C17" s="22"/>
      <c r="D17" s="21"/>
      <c r="E17" s="16"/>
      <c r="F17" s="23"/>
      <c r="G17" s="23"/>
      <c r="H17" s="16"/>
      <c r="I17" s="10"/>
      <c r="V17" s="34"/>
      <c r="W17" s="35"/>
      <c r="X17" s="34"/>
    </row>
    <row r="18" spans="1:24" x14ac:dyDescent="0.25">
      <c r="A18" s="5"/>
      <c r="B18" s="11">
        <v>16</v>
      </c>
      <c r="C18" s="22"/>
      <c r="D18" s="21"/>
      <c r="E18" s="16"/>
      <c r="F18" s="22"/>
      <c r="G18" s="23"/>
      <c r="H18" s="16"/>
      <c r="I18" s="10"/>
      <c r="V18" s="34"/>
      <c r="W18" s="35"/>
      <c r="X18" s="34"/>
    </row>
    <row r="19" spans="1:24" x14ac:dyDescent="0.25">
      <c r="A19" s="5"/>
      <c r="B19" s="11">
        <v>17</v>
      </c>
      <c r="C19" s="22"/>
      <c r="D19" s="21"/>
      <c r="E19" s="16"/>
      <c r="F19" s="22"/>
      <c r="G19" s="23"/>
      <c r="H19" s="16"/>
      <c r="I19" s="10"/>
      <c r="V19" s="34"/>
      <c r="W19" s="35"/>
      <c r="X19" s="34"/>
    </row>
    <row r="20" spans="1:24" x14ac:dyDescent="0.25">
      <c r="A20" s="5"/>
      <c r="B20" s="11">
        <v>18</v>
      </c>
      <c r="C20" s="22"/>
      <c r="D20" s="21"/>
      <c r="E20" s="16"/>
      <c r="F20" s="22"/>
      <c r="G20" s="23"/>
      <c r="H20" s="16"/>
      <c r="I20" s="10"/>
      <c r="V20" s="4"/>
      <c r="W20" s="3"/>
      <c r="X20" s="4"/>
    </row>
    <row r="21" spans="1:24" x14ac:dyDescent="0.25">
      <c r="A21" s="5"/>
      <c r="B21" s="11">
        <v>19</v>
      </c>
      <c r="C21" s="22"/>
      <c r="D21" s="21"/>
      <c r="E21" s="8"/>
      <c r="F21" s="22"/>
      <c r="G21" s="23"/>
      <c r="H21" s="16"/>
      <c r="I21" s="10"/>
      <c r="V21" s="4"/>
      <c r="W21" s="3"/>
      <c r="X21" s="4"/>
    </row>
    <row r="22" spans="1:24" x14ac:dyDescent="0.25">
      <c r="A22" s="5"/>
      <c r="B22" s="11">
        <v>20</v>
      </c>
      <c r="C22" s="22"/>
      <c r="D22" s="21"/>
      <c r="E22" s="8"/>
      <c r="F22" s="22"/>
      <c r="G22" s="23"/>
      <c r="H22" s="16"/>
      <c r="I22" s="10"/>
      <c r="V22" s="3"/>
      <c r="W22" s="3"/>
      <c r="X22" s="3"/>
    </row>
    <row r="23" spans="1:24" x14ac:dyDescent="0.25">
      <c r="A23" s="5"/>
      <c r="B23" s="5"/>
      <c r="C23" s="5"/>
      <c r="D23" s="5"/>
      <c r="E23" s="5"/>
      <c r="F23" s="5"/>
      <c r="G23" s="5"/>
      <c r="H23" s="5"/>
      <c r="I23" s="5"/>
    </row>
    <row r="25" spans="1:24" x14ac:dyDescent="0.25">
      <c r="E25" s="17"/>
      <c r="H25" s="17"/>
    </row>
    <row r="26" spans="1:24" x14ac:dyDescent="0.25">
      <c r="E26" s="17"/>
      <c r="H26" s="17"/>
    </row>
    <row r="27" spans="1:24" x14ac:dyDescent="0.25">
      <c r="D27" s="17"/>
      <c r="E27" s="17"/>
      <c r="G27" s="17"/>
      <c r="H27" s="17"/>
    </row>
    <row r="28" spans="1:24" x14ac:dyDescent="0.25">
      <c r="D28" s="17"/>
      <c r="E28" s="17"/>
      <c r="G28" s="17"/>
      <c r="H28" s="17"/>
    </row>
    <row r="29" spans="1:24" x14ac:dyDescent="0.25">
      <c r="D29" s="17"/>
      <c r="E29" s="18"/>
      <c r="G29" s="17">
        <v>1.07</v>
      </c>
      <c r="H29">
        <v>-1.6300000000000001</v>
      </c>
    </row>
    <row r="30" spans="1:24" x14ac:dyDescent="0.25">
      <c r="D30" s="17"/>
      <c r="E30" s="18"/>
      <c r="G30" s="17"/>
    </row>
    <row r="31" spans="1:24" x14ac:dyDescent="0.25">
      <c r="D31" s="17"/>
      <c r="E31" s="19"/>
      <c r="G31" s="20"/>
    </row>
    <row r="32" spans="1:24" x14ac:dyDescent="0.25">
      <c r="D32" s="17"/>
      <c r="E32" s="18"/>
      <c r="G32" s="20"/>
    </row>
    <row r="33" spans="4:7" x14ac:dyDescent="0.25">
      <c r="D33" s="17"/>
      <c r="E33" s="18"/>
      <c r="G33" s="17"/>
    </row>
    <row r="34" spans="4:7" x14ac:dyDescent="0.25">
      <c r="D34" s="17"/>
      <c r="E34" s="18"/>
      <c r="G34" s="17"/>
    </row>
    <row r="35" spans="4:7" x14ac:dyDescent="0.25">
      <c r="D35" s="17"/>
      <c r="E35" s="18"/>
      <c r="G35" s="17"/>
    </row>
    <row r="36" spans="4:7" x14ac:dyDescent="0.25">
      <c r="D36" s="17"/>
      <c r="E36" s="18"/>
      <c r="G36" s="17"/>
    </row>
    <row r="37" spans="4:7" x14ac:dyDescent="0.25">
      <c r="D37" s="17"/>
      <c r="E37" s="18"/>
      <c r="G37" s="17"/>
    </row>
    <row r="38" spans="4:7" x14ac:dyDescent="0.25">
      <c r="D38" s="17"/>
      <c r="E38" s="18"/>
      <c r="G38" s="17"/>
    </row>
    <row r="39" spans="4:7" x14ac:dyDescent="0.25">
      <c r="D39" s="17"/>
      <c r="E39" s="18"/>
      <c r="G39" s="17"/>
    </row>
    <row r="40" spans="4:7" x14ac:dyDescent="0.25">
      <c r="D40" s="17"/>
      <c r="E40" s="18"/>
      <c r="G40" s="17"/>
    </row>
    <row r="41" spans="4:7" x14ac:dyDescent="0.25">
      <c r="D41" s="17"/>
      <c r="E41" s="18"/>
      <c r="G41" s="17"/>
    </row>
    <row r="42" spans="4:7" x14ac:dyDescent="0.25">
      <c r="D42" s="17"/>
      <c r="E42" s="18"/>
      <c r="G42" s="17"/>
    </row>
    <row r="43" spans="4:7" x14ac:dyDescent="0.25">
      <c r="D43" s="17"/>
      <c r="E43" s="18"/>
      <c r="G43" s="17"/>
    </row>
    <row r="44" spans="4:7" x14ac:dyDescent="0.25">
      <c r="D44" s="17"/>
      <c r="E44" s="18"/>
      <c r="G44" s="17"/>
    </row>
    <row r="45" spans="4:7" x14ac:dyDescent="0.25">
      <c r="D45" s="18"/>
      <c r="E45" s="18"/>
      <c r="G45" s="18"/>
    </row>
    <row r="56" spans="1:24" x14ac:dyDescent="0.25">
      <c r="A56" s="20" t="s">
        <v>56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x14ac:dyDescent="0.25">
      <c r="A57" s="5"/>
      <c r="B57" s="44"/>
      <c r="C57" s="45" t="s">
        <v>30</v>
      </c>
      <c r="D57" s="50">
        <f>$V$5</f>
        <v>3</v>
      </c>
      <c r="E57" s="50">
        <f>$V$6</f>
        <v>5</v>
      </c>
      <c r="F57" s="50">
        <f>$V$7</f>
        <v>14</v>
      </c>
      <c r="G57" s="50">
        <f>$V$8</f>
        <v>11</v>
      </c>
      <c r="H57" s="50">
        <f>$V$9</f>
        <v>13</v>
      </c>
      <c r="I57" s="50">
        <f>$V$10</f>
        <v>12.5</v>
      </c>
      <c r="J57" s="50">
        <f>$V$12</f>
        <v>11</v>
      </c>
      <c r="K57" s="50">
        <f>$V$13</f>
        <v>12</v>
      </c>
      <c r="L57" s="51"/>
      <c r="M57" s="51"/>
      <c r="N57" s="50">
        <f>$V$11</f>
        <v>14.5</v>
      </c>
      <c r="O57" s="51"/>
      <c r="P57" s="51"/>
      <c r="Q57" s="51"/>
      <c r="R57" s="51"/>
      <c r="S57" s="51"/>
      <c r="T57" s="51"/>
      <c r="U57" s="51"/>
      <c r="V57" s="51"/>
      <c r="W57" s="51"/>
      <c r="X57" s="5"/>
    </row>
    <row r="58" spans="1:24" x14ac:dyDescent="0.25">
      <c r="A58" s="5"/>
      <c r="B58" s="46"/>
      <c r="C58" s="47" t="s">
        <v>31</v>
      </c>
      <c r="D58" s="50">
        <f>$W$4</f>
        <v>0</v>
      </c>
      <c r="E58" s="50">
        <f>$W$5</f>
        <v>3</v>
      </c>
      <c r="F58" s="50">
        <f>$W$6</f>
        <v>8</v>
      </c>
      <c r="G58" s="50">
        <f>$W$7</f>
        <v>22</v>
      </c>
      <c r="H58" s="50">
        <f>$W$8</f>
        <v>33</v>
      </c>
      <c r="I58" s="50">
        <f>$W$9</f>
        <v>46</v>
      </c>
      <c r="J58" s="50">
        <f>$W$11</f>
        <v>73</v>
      </c>
      <c r="K58" s="50">
        <f>$W$12</f>
        <v>84</v>
      </c>
      <c r="L58" s="8"/>
      <c r="M58" s="8"/>
      <c r="N58" s="50">
        <f>$W$10</f>
        <v>58.5</v>
      </c>
      <c r="O58" s="50">
        <f>$W$13</f>
        <v>96</v>
      </c>
      <c r="P58" s="8"/>
      <c r="Q58" s="8"/>
      <c r="R58" s="8"/>
      <c r="S58" s="8"/>
      <c r="T58" s="8"/>
      <c r="U58" s="8"/>
      <c r="V58" s="8"/>
      <c r="W58" s="8"/>
      <c r="X58" s="5"/>
    </row>
    <row r="59" spans="1:24" x14ac:dyDescent="0.25">
      <c r="A59" s="5"/>
      <c r="B59" s="48"/>
      <c r="C59" s="49" t="s">
        <v>32</v>
      </c>
      <c r="D59" s="50">
        <f>$X$4</f>
        <v>1.5</v>
      </c>
      <c r="E59" s="50">
        <f>$X$5</f>
        <v>1.5</v>
      </c>
      <c r="F59" s="50">
        <f>$X$6</f>
        <v>1.4</v>
      </c>
      <c r="G59" s="50">
        <f>$X$7</f>
        <v>-1.48</v>
      </c>
      <c r="H59" s="50">
        <f>$X$8</f>
        <v>-1.63</v>
      </c>
      <c r="I59" s="50">
        <f>$X$9</f>
        <v>-1.38</v>
      </c>
      <c r="J59" s="50">
        <f>$X$11</f>
        <v>-0.5</v>
      </c>
      <c r="K59" s="50">
        <f>$X$12</f>
        <v>-0.5</v>
      </c>
      <c r="L59" s="8"/>
      <c r="M59" s="8"/>
      <c r="N59" s="50">
        <f>$X$10</f>
        <v>-0.53</v>
      </c>
      <c r="O59" s="50">
        <f>$X$13</f>
        <v>1.5</v>
      </c>
      <c r="P59" s="8"/>
      <c r="Q59" s="8"/>
      <c r="R59" s="8"/>
      <c r="S59" s="8"/>
      <c r="T59" s="8"/>
      <c r="U59" s="8"/>
      <c r="V59" s="8"/>
      <c r="W59" s="8"/>
      <c r="X59" s="5"/>
    </row>
    <row r="60" spans="1:24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2" spans="1:24" x14ac:dyDescent="0.25">
      <c r="A62" s="20" t="s">
        <v>55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</row>
    <row r="63" spans="1:24" x14ac:dyDescent="0.2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</row>
    <row r="64" spans="1:24" x14ac:dyDescent="0.2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</row>
    <row r="65" spans="1:11" x14ac:dyDescent="0.2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</row>
    <row r="66" spans="1:11" x14ac:dyDescent="0.2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</row>
    <row r="67" spans="1:11" x14ac:dyDescent="0.2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</row>
    <row r="68" spans="1:11" x14ac:dyDescent="0.2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</row>
    <row r="69" spans="1:11" x14ac:dyDescent="0.2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</row>
    <row r="70" spans="1:11" x14ac:dyDescent="0.2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</row>
    <row r="71" spans="1:11" x14ac:dyDescent="0.2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</row>
    <row r="72" spans="1:11" x14ac:dyDescent="0.2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</row>
    <row r="73" spans="1:11" x14ac:dyDescent="0.2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</row>
    <row r="74" spans="1:11" x14ac:dyDescent="0.2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</row>
    <row r="75" spans="1:11" x14ac:dyDescent="0.2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</row>
    <row r="76" spans="1:11" x14ac:dyDescent="0.2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</row>
    <row r="77" spans="1:11" x14ac:dyDescent="0.2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</row>
    <row r="78" spans="1:11" x14ac:dyDescent="0.2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</row>
    <row r="79" spans="1:11" x14ac:dyDescent="0.2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</row>
    <row r="80" spans="1:11" x14ac:dyDescent="0.2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</row>
  </sheetData>
  <mergeCells count="10">
    <mergeCell ref="B1:H1"/>
    <mergeCell ref="K4:K5"/>
    <mergeCell ref="O4:O5"/>
    <mergeCell ref="P4:P5"/>
    <mergeCell ref="L5:L12"/>
    <mergeCell ref="M5:M10"/>
    <mergeCell ref="J2:P2"/>
    <mergeCell ref="J6:J11"/>
    <mergeCell ref="V2:X2"/>
    <mergeCell ref="K6:K1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istruzioni</vt:lpstr>
      <vt:lpstr>profilo</vt:lpstr>
      <vt:lpstr>profilo!dist12</vt:lpstr>
      <vt:lpstr>profilo!offset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2021-09-07T13:53:21Z</dcterms:modified>
</cp:coreProperties>
</file>